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ro semestre 2020\Graduação\TQA I\Aulas\Aula 3\"/>
    </mc:Choice>
  </mc:AlternateContent>
  <bookViews>
    <workbookView xWindow="120" yWindow="120" windowWidth="11475" windowHeight="4680"/>
  </bookViews>
  <sheets>
    <sheet name="virial" sheetId="1" r:id="rId1"/>
  </sheets>
  <definedNames>
    <definedName name="a">#REF!</definedName>
    <definedName name="a_T">#REF!</definedName>
    <definedName name="a1_">#REF!</definedName>
    <definedName name="b">#REF!</definedName>
    <definedName name="b1_">#REF!</definedName>
    <definedName name="F_0">virial!$G$3</definedName>
    <definedName name="F_1">virial!$G$8</definedName>
    <definedName name="m">#REF!</definedName>
    <definedName name="P">virial!$B$12</definedName>
    <definedName name="Pc">virial!$B$5</definedName>
    <definedName name="PM">virial!$B$8</definedName>
    <definedName name="Pr">virial!$B$16</definedName>
    <definedName name="R_">virial!$B$7</definedName>
    <definedName name="T">virial!$B$11</definedName>
    <definedName name="Tc">virial!$B$4</definedName>
    <definedName name="Tr">virial!$B$15</definedName>
    <definedName name="w">virial!$B$6</definedName>
    <definedName name="Z">virial!$G$19</definedName>
  </definedNames>
  <calcPr calcId="152511"/>
</workbook>
</file>

<file path=xl/calcChain.xml><?xml version="1.0" encoding="utf-8"?>
<calcChain xmlns="http://schemas.openxmlformats.org/spreadsheetml/2006/main">
  <c r="H34" i="1" l="1"/>
  <c r="G25" i="1"/>
  <c r="G24" i="1"/>
  <c r="G19" i="1"/>
  <c r="G14" i="1"/>
  <c r="B16" i="1" l="1"/>
  <c r="B15" i="1"/>
  <c r="G8" i="1" s="1"/>
  <c r="G3" i="1" l="1"/>
</calcChain>
</file>

<file path=xl/sharedStrings.xml><?xml version="1.0" encoding="utf-8"?>
<sst xmlns="http://schemas.openxmlformats.org/spreadsheetml/2006/main" count="31" uniqueCount="27">
  <si>
    <t>Tr</t>
  </si>
  <si>
    <t>F(0)</t>
  </si>
  <si>
    <t>F(1)</t>
  </si>
  <si>
    <t>w</t>
  </si>
  <si>
    <t>Tc</t>
  </si>
  <si>
    <t>Pc</t>
  </si>
  <si>
    <t>MPa</t>
  </si>
  <si>
    <t>K</t>
  </si>
  <si>
    <t>R</t>
  </si>
  <si>
    <t>cm3.MPa/K.mol</t>
  </si>
  <si>
    <t>cm3/mol</t>
  </si>
  <si>
    <t>B.Pc/R.Tc</t>
  </si>
  <si>
    <t>P</t>
  </si>
  <si>
    <t>T</t>
  </si>
  <si>
    <t>Pr</t>
  </si>
  <si>
    <t>Z</t>
  </si>
  <si>
    <t>v</t>
  </si>
  <si>
    <t>PM</t>
  </si>
  <si>
    <t>g/mol</t>
  </si>
  <si>
    <t>m3/kg</t>
  </si>
  <si>
    <r>
      <t>CO</t>
    </r>
    <r>
      <rPr>
        <b/>
        <vertAlign val="subscript"/>
        <sz val="20"/>
        <color rgb="FFFF0000"/>
        <rFont val="Calibri"/>
        <family val="2"/>
        <scheme val="minor"/>
      </rPr>
      <t>2</t>
    </r>
  </si>
  <si>
    <t>Tabelas</t>
  </si>
  <si>
    <t>Virial</t>
  </si>
  <si>
    <t>vdW</t>
  </si>
  <si>
    <t>PR</t>
  </si>
  <si>
    <t>----</t>
  </si>
  <si>
    <r>
      <t>V (m</t>
    </r>
    <r>
      <rPr>
        <b/>
        <vertAlign val="superscript"/>
        <sz val="14"/>
        <color theme="3" tint="-0.249977111117893"/>
        <rFont val="Calibri"/>
        <family val="2"/>
        <scheme val="minor"/>
      </rPr>
      <t>3</t>
    </r>
    <r>
      <rPr>
        <b/>
        <sz val="14"/>
        <color theme="3" tint="-0.249977111117893"/>
        <rFont val="Calibri"/>
        <family val="2"/>
        <scheme val="minor"/>
      </rPr>
      <t>/kg)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</si>
</sst>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vertAlign val="subscript"/>
      <sz val="20"/>
      <color rgb="FFFF0000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vertAlign val="superscript"/>
      <sz val="14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6" fillId="0" borderId="8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1</xdr:row>
          <xdr:rowOff>247650</xdr:rowOff>
        </xdr:from>
        <xdr:to>
          <xdr:col>15</xdr:col>
          <xdr:colOff>123825</xdr:colOff>
          <xdr:row>4</xdr:row>
          <xdr:rowOff>19050</xdr:rowOff>
        </xdr:to>
        <xdr:sp macro="" textlink="">
          <xdr:nvSpPr>
            <xdr:cNvPr id="1025" name="Objeto 2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66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6</xdr:row>
          <xdr:rowOff>38100</xdr:rowOff>
        </xdr:from>
        <xdr:to>
          <xdr:col>13</xdr:col>
          <xdr:colOff>95250</xdr:colOff>
          <xdr:row>9</xdr:row>
          <xdr:rowOff>19050</xdr:rowOff>
        </xdr:to>
        <xdr:sp macro="" textlink="">
          <xdr:nvSpPr>
            <xdr:cNvPr id="1026" name="Objeto 8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66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11</xdr:row>
          <xdr:rowOff>66675</xdr:rowOff>
        </xdr:from>
        <xdr:to>
          <xdr:col>11</xdr:col>
          <xdr:colOff>466725</xdr:colOff>
          <xdr:row>15</xdr:row>
          <xdr:rowOff>9525</xdr:rowOff>
        </xdr:to>
        <xdr:sp macro="" textlink="">
          <xdr:nvSpPr>
            <xdr:cNvPr id="1027" name="Objeto 9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66"/>
            </a:solidFill>
          </xdr:spPr>
        </xdr:sp>
        <xdr:clientData/>
      </xdr:twoCellAnchor>
    </mc:Choice>
    <mc:Fallback/>
  </mc:AlternateContent>
  <xdr:oneCellAnchor>
    <xdr:from>
      <xdr:col>8</xdr:col>
      <xdr:colOff>38100</xdr:colOff>
      <xdr:row>16</xdr:row>
      <xdr:rowOff>71436</xdr:rowOff>
    </xdr:from>
    <xdr:ext cx="2809874" cy="8715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/>
            <xdr:cNvSpPr txBox="1"/>
          </xdr:nvSpPr>
          <xdr:spPr>
            <a:xfrm>
              <a:off x="5067300" y="3128961"/>
              <a:ext cx="2809874" cy="871539"/>
            </a:xfrm>
            <a:prstGeom prst="rect">
              <a:avLst/>
            </a:prstGeom>
            <a:solidFill>
              <a:srgbClr val="FFFF00"/>
            </a:solidFill>
            <a:ln w="25400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2000" b="0" i="1">
                        <a:latin typeface="Cambria Math"/>
                      </a:rPr>
                      <m:t>𝑍</m:t>
                    </m:r>
                    <m:r>
                      <a:rPr lang="pt-BR" sz="2000" b="0" i="1">
                        <a:latin typeface="Cambria Math"/>
                      </a:rPr>
                      <m:t>=1+ </m:t>
                    </m:r>
                    <m:d>
                      <m:dPr>
                        <m:ctrlPr>
                          <a:rPr lang="pt-BR" sz="2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2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2000" b="0" i="1">
                                <a:latin typeface="Cambria Math"/>
                              </a:rPr>
                              <m:t>𝐵</m:t>
                            </m:r>
                            <m:r>
                              <a:rPr lang="pt-BR" sz="2000" b="0" i="1">
                                <a:latin typeface="Cambria Math"/>
                              </a:rPr>
                              <m:t>.</m:t>
                            </m:r>
                            <m:sSub>
                              <m:sSubPr>
                                <m:ctrlPr>
                                  <a:rPr lang="pt-BR" sz="2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pt-BR" sz="2000" b="0" i="1">
                                    <a:latin typeface="Cambria Math"/>
                                  </a:rPr>
                                  <m:t>𝑃</m:t>
                                </m:r>
                              </m:e>
                              <m:sub>
                                <m:r>
                                  <a:rPr lang="pt-BR" sz="2000" b="0" i="1">
                                    <a:latin typeface="Cambria Math"/>
                                  </a:rPr>
                                  <m:t>𝐶</m:t>
                                </m:r>
                              </m:sub>
                            </m:sSub>
                          </m:num>
                          <m:den>
                            <m:r>
                              <a:rPr lang="pt-BR" sz="2000" b="0" i="1">
                                <a:latin typeface="Cambria Math"/>
                              </a:rPr>
                              <m:t>𝑅</m:t>
                            </m:r>
                            <m:r>
                              <a:rPr lang="pt-BR" sz="2000" b="0" i="1">
                                <a:latin typeface="Cambria Math"/>
                              </a:rPr>
                              <m:t>.</m:t>
                            </m:r>
                            <m:sSub>
                              <m:sSubPr>
                                <m:ctrlPr>
                                  <a:rPr lang="pt-BR" sz="2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pt-BR" sz="2000" b="0" i="1">
                                    <a:latin typeface="Cambria Math"/>
                                  </a:rPr>
                                  <m:t>𝑇</m:t>
                                </m:r>
                              </m:e>
                              <m:sub>
                                <m:r>
                                  <a:rPr lang="pt-BR" sz="2000" b="0" i="1">
                                    <a:latin typeface="Cambria Math"/>
                                  </a:rPr>
                                  <m:t>𝐶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pt-BR" sz="2000" b="0" i="1">
                        <a:latin typeface="Cambria Math"/>
                      </a:rPr>
                      <m:t>.</m:t>
                    </m:r>
                    <m:f>
                      <m:fPr>
                        <m:ctrlPr>
                          <a:rPr lang="pt-BR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BR" sz="20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2000" b="0" i="1">
                                <a:latin typeface="Cambria Math"/>
                              </a:rPr>
                              <m:t>𝑃</m:t>
                            </m:r>
                          </m:e>
                          <m:sub>
                            <m:r>
                              <a:rPr lang="pt-BR" sz="2000" b="0" i="1">
                                <a:latin typeface="Cambria Math"/>
                              </a:rPr>
                              <m:t>𝑅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pt-BR" sz="20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2000" b="0" i="1">
                                <a:latin typeface="Cambria Math"/>
                              </a:rPr>
                              <m:t>𝑇</m:t>
                            </m:r>
                          </m:e>
                          <m:sub>
                            <m:r>
                              <a:rPr lang="pt-BR" sz="2000" b="0" i="1">
                                <a:latin typeface="Cambria Math"/>
                              </a:rPr>
                              <m:t>𝑅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pt-BR" sz="2000"/>
            </a:p>
          </xdr:txBody>
        </xdr:sp>
      </mc:Choice>
      <mc:Fallback xmlns="">
        <xdr:sp macro="" textlink="">
          <xdr:nvSpPr>
            <xdr:cNvPr id="2" name="CaixaDeTexto 1"/>
            <xdr:cNvSpPr txBox="1"/>
          </xdr:nvSpPr>
          <xdr:spPr>
            <a:xfrm>
              <a:off x="5067300" y="3128961"/>
              <a:ext cx="2809874" cy="871539"/>
            </a:xfrm>
            <a:prstGeom prst="rect">
              <a:avLst/>
            </a:prstGeom>
            <a:solidFill>
              <a:srgbClr val="FFFF00"/>
            </a:solidFill>
            <a:ln w="25400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pt-BR" sz="2000" b="0" i="0">
                  <a:latin typeface="Cambria Math"/>
                </a:rPr>
                <a:t>𝑍=1+ ((𝐵.𝑃_𝐶)/(𝑅.𝑇_𝐶 )).𝑃_𝑅/𝑇_𝑅 </a:t>
              </a:r>
              <a:endParaRPr lang="pt-BR" sz="20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23</xdr:row>
          <xdr:rowOff>85725</xdr:rowOff>
        </xdr:from>
        <xdr:to>
          <xdr:col>11</xdr:col>
          <xdr:colOff>409575</xdr:colOff>
          <xdr:row>24</xdr:row>
          <xdr:rowOff>266700</xdr:rowOff>
        </xdr:to>
        <xdr:sp macro="" textlink="">
          <xdr:nvSpPr>
            <xdr:cNvPr id="1028" name="Objeto 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66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4"/>
  <sheetViews>
    <sheetView tabSelected="1" topLeftCell="A16" workbookViewId="0">
      <selection activeCell="F28" sqref="F28"/>
    </sheetView>
  </sheetViews>
  <sheetFormatPr baseColWidth="10" defaultColWidth="9.140625" defaultRowHeight="15" x14ac:dyDescent="0.25"/>
  <cols>
    <col min="2" max="2" width="10.140625" customWidth="1"/>
    <col min="3" max="3" width="10.42578125" customWidth="1"/>
    <col min="6" max="6" width="13.42578125" customWidth="1"/>
    <col min="7" max="7" width="14.7109375" customWidth="1"/>
    <col min="8" max="8" width="11.85546875" customWidth="1"/>
    <col min="9" max="9" width="11" customWidth="1"/>
  </cols>
  <sheetData>
    <row r="2" spans="1:7" ht="30.75" x14ac:dyDescent="0.55000000000000004">
      <c r="A2" s="18" t="s">
        <v>20</v>
      </c>
      <c r="B2" s="18"/>
      <c r="C2" s="18"/>
      <c r="D2" s="18"/>
    </row>
    <row r="3" spans="1:7" x14ac:dyDescent="0.25">
      <c r="F3" s="1" t="s">
        <v>1</v>
      </c>
      <c r="G3" s="2">
        <f>0.1445 - 0.33/Tr - 0.1385/POWER(Tr,2) - 0.0121/POWER(Tr,3)  - 0.000607/POWER(Tr,8)</f>
        <v>-0.1281590314406108</v>
      </c>
    </row>
    <row r="4" spans="1:7" x14ac:dyDescent="0.25">
      <c r="A4" s="1" t="s">
        <v>4</v>
      </c>
      <c r="B4" s="1">
        <v>304.20999999999998</v>
      </c>
      <c r="C4" s="1" t="s">
        <v>7</v>
      </c>
      <c r="F4" s="1"/>
    </row>
    <row r="5" spans="1:7" x14ac:dyDescent="0.25">
      <c r="A5" s="1" t="s">
        <v>5</v>
      </c>
      <c r="B5" s="1">
        <v>7.383</v>
      </c>
      <c r="C5" s="1" t="s">
        <v>6</v>
      </c>
      <c r="F5" s="1"/>
    </row>
    <row r="6" spans="1:7" x14ac:dyDescent="0.25">
      <c r="A6" s="1" t="s">
        <v>3</v>
      </c>
      <c r="B6" s="1">
        <v>0.22362000000000001</v>
      </c>
      <c r="F6" s="1"/>
    </row>
    <row r="7" spans="1:7" x14ac:dyDescent="0.25">
      <c r="A7" s="1" t="s">
        <v>8</v>
      </c>
      <c r="B7" s="1">
        <v>8.3145000000000007</v>
      </c>
      <c r="C7" t="s">
        <v>9</v>
      </c>
      <c r="F7" s="1"/>
    </row>
    <row r="8" spans="1:7" x14ac:dyDescent="0.25">
      <c r="A8" s="1" t="s">
        <v>17</v>
      </c>
      <c r="B8" s="1">
        <v>44.01</v>
      </c>
      <c r="C8" t="s">
        <v>18</v>
      </c>
      <c r="D8" s="1"/>
      <c r="F8" s="1" t="s">
        <v>2</v>
      </c>
      <c r="G8" s="2">
        <f>0.0637 + 0.331/POWER(Tr,2)-0.423/POWER(Tr,3)-0.008/POWER(Tr,8)</f>
        <v>8.7869754951332812E-2</v>
      </c>
    </row>
    <row r="9" spans="1:7" x14ac:dyDescent="0.25">
      <c r="F9" s="1"/>
    </row>
    <row r="10" spans="1:7" x14ac:dyDescent="0.25">
      <c r="F10" s="1"/>
    </row>
    <row r="11" spans="1:7" x14ac:dyDescent="0.25">
      <c r="A11" s="1" t="s">
        <v>13</v>
      </c>
      <c r="B11" s="1">
        <v>473.15</v>
      </c>
      <c r="C11" s="1" t="s">
        <v>7</v>
      </c>
      <c r="F11" s="1"/>
    </row>
    <row r="12" spans="1:7" x14ac:dyDescent="0.25">
      <c r="A12" s="1" t="s">
        <v>12</v>
      </c>
      <c r="B12" s="1">
        <v>6</v>
      </c>
      <c r="C12" s="1" t="s">
        <v>6</v>
      </c>
      <c r="F12" s="1"/>
    </row>
    <row r="13" spans="1:7" x14ac:dyDescent="0.25">
      <c r="F13" s="1"/>
    </row>
    <row r="14" spans="1:7" x14ac:dyDescent="0.25">
      <c r="F14" s="1" t="s">
        <v>11</v>
      </c>
      <c r="G14" s="2">
        <f>F_0+w*F_1</f>
        <v>-0.10850959683839376</v>
      </c>
    </row>
    <row r="15" spans="1:7" x14ac:dyDescent="0.25">
      <c r="A15" s="1" t="s">
        <v>0</v>
      </c>
      <c r="B15" s="2">
        <f>T/Tc</f>
        <v>1.5553400611419743</v>
      </c>
    </row>
    <row r="16" spans="1:7" x14ac:dyDescent="0.25">
      <c r="A16" s="1" t="s">
        <v>14</v>
      </c>
      <c r="B16" s="2">
        <f>P/Pc</f>
        <v>0.81267777326290125</v>
      </c>
    </row>
    <row r="19" spans="6:10" x14ac:dyDescent="0.25">
      <c r="F19" s="1" t="s">
        <v>15</v>
      </c>
      <c r="G19" s="2">
        <f>1+G14*Pr/Tr</f>
        <v>0.94330285720825946</v>
      </c>
    </row>
    <row r="23" spans="6:10" ht="15.75" thickBot="1" x14ac:dyDescent="0.3"/>
    <row r="24" spans="6:10" ht="15.75" thickTop="1" x14ac:dyDescent="0.25">
      <c r="F24" s="3" t="s">
        <v>16</v>
      </c>
      <c r="G24" s="4">
        <f>Z*R_*T/P</f>
        <v>618.49313225016795</v>
      </c>
      <c r="H24" s="5" t="s">
        <v>10</v>
      </c>
    </row>
    <row r="25" spans="6:10" ht="24" thickBot="1" x14ac:dyDescent="0.4">
      <c r="F25" s="6" t="s">
        <v>16</v>
      </c>
      <c r="G25" s="8">
        <f>G24/POWER(100,3)/PM*1000</f>
        <v>1.4053468126565962E-2</v>
      </c>
      <c r="H25" s="7" t="s">
        <v>19</v>
      </c>
    </row>
    <row r="26" spans="6:10" ht="15.75" thickTop="1" x14ac:dyDescent="0.25"/>
    <row r="28" spans="6:10" ht="21" x14ac:dyDescent="0.35">
      <c r="F28" s="10"/>
    </row>
    <row r="29" spans="6:10" ht="23.25" x14ac:dyDescent="0.35">
      <c r="G29" s="9"/>
      <c r="H29" s="9"/>
      <c r="I29" s="9"/>
    </row>
    <row r="32" spans="6:10" ht="18.75" x14ac:dyDescent="0.3">
      <c r="F32" s="11"/>
      <c r="G32" s="12" t="s">
        <v>21</v>
      </c>
      <c r="H32" s="12" t="s">
        <v>22</v>
      </c>
      <c r="I32" s="12" t="s">
        <v>23</v>
      </c>
      <c r="J32" s="12" t="s">
        <v>24</v>
      </c>
    </row>
    <row r="33" spans="6:10" ht="18.75" x14ac:dyDescent="0.3">
      <c r="F33" s="13" t="s">
        <v>15</v>
      </c>
      <c r="G33" s="14" t="s">
        <v>25</v>
      </c>
      <c r="H33" s="15">
        <v>0.89149999999999996</v>
      </c>
      <c r="I33" s="15">
        <v>0.92259999999999998</v>
      </c>
      <c r="J33" s="16">
        <v>1.0250999999999999</v>
      </c>
    </row>
    <row r="34" spans="6:10" ht="21" x14ac:dyDescent="0.3">
      <c r="F34" s="13" t="s">
        <v>26</v>
      </c>
      <c r="G34" s="17">
        <v>1.41E-2</v>
      </c>
      <c r="H34" s="19">
        <f>G25</f>
        <v>1.4053468126565962E-2</v>
      </c>
      <c r="I34" s="17">
        <v>1.04E-2</v>
      </c>
      <c r="J34" s="17">
        <v>1.5299999999999999E-2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8</xdr:col>
                <xdr:colOff>9525</xdr:colOff>
                <xdr:row>1</xdr:row>
                <xdr:rowOff>247650</xdr:rowOff>
              </from>
              <to>
                <xdr:col>15</xdr:col>
                <xdr:colOff>123825</xdr:colOff>
                <xdr:row>4</xdr:row>
                <xdr:rowOff>19050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8</xdr:col>
                <xdr:colOff>9525</xdr:colOff>
                <xdr:row>6</xdr:row>
                <xdr:rowOff>38100</xdr:rowOff>
              </from>
              <to>
                <xdr:col>13</xdr:col>
                <xdr:colOff>95250</xdr:colOff>
                <xdr:row>9</xdr:row>
                <xdr:rowOff>19050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8</xdr:col>
                <xdr:colOff>0</xdr:colOff>
                <xdr:row>11</xdr:row>
                <xdr:rowOff>66675</xdr:rowOff>
              </from>
              <to>
                <xdr:col>11</xdr:col>
                <xdr:colOff>466725</xdr:colOff>
                <xdr:row>15</xdr:row>
                <xdr:rowOff>9525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 sizeWithCells="1">
              <from>
                <xdr:col>9</xdr:col>
                <xdr:colOff>200025</xdr:colOff>
                <xdr:row>23</xdr:row>
                <xdr:rowOff>85725</xdr:rowOff>
              </from>
              <to>
                <xdr:col>11</xdr:col>
                <xdr:colOff>409575</xdr:colOff>
                <xdr:row>24</xdr:row>
                <xdr:rowOff>266700</xdr:rowOff>
              </to>
            </anchor>
          </objectPr>
        </oleObject>
      </mc:Choice>
      <mc:Fallback>
        <oleObject progId="Equation.3" shapeId="1028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12</vt:i4>
      </vt:variant>
    </vt:vector>
  </HeadingPairs>
  <TitlesOfParts>
    <vt:vector size="13" baseType="lpstr">
      <vt:lpstr>virial</vt:lpstr>
      <vt:lpstr>F_0</vt:lpstr>
      <vt:lpstr>F_1</vt:lpstr>
      <vt:lpstr>P</vt:lpstr>
      <vt:lpstr>Pc</vt:lpstr>
      <vt:lpstr>PM</vt:lpstr>
      <vt:lpstr>Pr</vt:lpstr>
      <vt:lpstr>R_</vt:lpstr>
      <vt:lpstr>T</vt:lpstr>
      <vt:lpstr>Tc</vt:lpstr>
      <vt:lpstr>Tr</vt:lpstr>
      <vt:lpstr>w</vt:lpstr>
      <vt:lpstr>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Pedro</cp:lastModifiedBy>
  <dcterms:created xsi:type="dcterms:W3CDTF">2013-08-14T02:00:20Z</dcterms:created>
  <dcterms:modified xsi:type="dcterms:W3CDTF">2020-05-19T10:29:14Z</dcterms:modified>
</cp:coreProperties>
</file>